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<sst xmlns="http://schemas.openxmlformats.org/spreadsheetml/2006/main" count="109" uniqueCount="46">
  <si>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</si>
  <si>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</si>
  <si>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</si>
  <si>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</si>
  <si>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</si>
  <si>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</si>
  <si>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</si>
  <si>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</si>
  <si>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</si>
  <si>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</si>
  <si>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</si>
  <si>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BYE</t>
  </si>
  <si>
    <t>-</t>
  </si>
  <si>
    <t>St Marys</t>
  </si>
  <si>
    <t>Richmond Central</t>
  </si>
  <si>
    <t>Away</t>
  </si>
  <si>
    <t>Bulleen</t>
  </si>
  <si>
    <t>Hawthorn</t>
  </si>
  <si>
    <t>Elsternwick</t>
  </si>
  <si>
    <t>Eltham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</si>
  <si>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</si>
  <si>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</si>
  <si>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</si>
  <si>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</si>
  <si>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</si>
  <si>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</si>
  <si>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</si>
  <si>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</si>
  <si>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</si>
  <si>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</si>
  <si>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</si>
  <si>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</si>
  <si>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</si>
  <si>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Pts</t>
  </si>
  <si>
    <t>ELSTERNWICK</t>
  </si>
  <si>
    <t>BULLEEN COBRAS</t>
  </si>
  <si>
    <t>HAWTHORN AMATEURS</t>
  </si>
  <si>
    <t>ST MARYS</t>
  </si>
  <si>
    <t>ELTHAM COLLEGIANS</t>
  </si>
  <si>
    <t>BOX HILL NORTH</t>
  </si>
  <si>
    <t>ALBERT PARK</t>
  </si>
  <si>
    <t>NORTH BRUNSWICK</t>
  </si>
  <si>
    <t>RICHMOND CENTRAL</t>
  </si>
  <si>
    <t>Win</t>
  </si>
  <si>
    <t>Northth Brusnwick</t>
  </si>
  <si>
    <t>Average Margin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</si>
</sst>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2" borderId="33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8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0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2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2" borderId="2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6.7109375" style="0" bestFit="1" customWidth="1"/>
    <col min="2" max="2" width="15.57421875" style="0" bestFit="1" customWidth="1"/>
    <col min="3" max="3" width="22.003906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6.57421875" style="0" bestFit="1" customWidth="1"/>
    <col min="11" max="11" width="14.7109375" style="0" bestFit="1" customWidth="1"/>
    <col min="12" max="12" width="4.00390625" style="0" bestFit="1" customWidth="1"/>
    <col min="13" max="13" width="6.57421875" style="0" bestFit="1" customWidth="1"/>
    <col min="14" max="14" width="12.7109375" style="0" bestFit="1" customWidth="1"/>
    <col min="15" max="15" width="4.42187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76" t="s">
        <v>0</v>
      </c>
      <c r="F1" s="77"/>
      <c r="G1" s="78"/>
      <c r="H1" s="76" t="s">
        <v>2</v>
      </c>
      <c r="I1" s="77"/>
      <c r="J1" s="78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4" ht="12.75">
      <c r="A3" s="11">
        <v>1</v>
      </c>
      <c r="B3" s="12" t="s">
        <v>9</v>
      </c>
      <c r="C3" s="13" t="s">
        <v>10</v>
      </c>
      <c r="D3" s="14" t="s">
        <v>29</v>
      </c>
      <c r="E3" s="11">
        <v>14</v>
      </c>
      <c r="F3" s="15">
        <v>15</v>
      </c>
      <c r="G3" s="13">
        <f>(E3*6)+F3</f>
        <v>99</v>
      </c>
      <c r="H3" s="16">
        <v>17</v>
      </c>
      <c r="I3" s="15">
        <v>16</v>
      </c>
      <c r="J3" s="17">
        <f>(H3*6)+I3</f>
        <v>118</v>
      </c>
      <c r="K3" s="14">
        <f>G3-J3</f>
        <v>-19</v>
      </c>
      <c r="N3" s="4"/>
    </row>
    <row r="4" spans="1:14" ht="12.75">
      <c r="A4" s="18">
        <f>A3+1</f>
        <v>2</v>
      </c>
      <c r="B4" s="19" t="s">
        <v>11</v>
      </c>
      <c r="C4" s="13" t="s">
        <v>11</v>
      </c>
      <c r="D4" s="20" t="s">
        <v>11</v>
      </c>
      <c r="E4" s="21" t="s">
        <v>12</v>
      </c>
      <c r="F4" s="22" t="s">
        <v>12</v>
      </c>
      <c r="G4" s="13" t="s">
        <v>12</v>
      </c>
      <c r="H4" s="23" t="s">
        <v>12</v>
      </c>
      <c r="I4" s="22" t="s">
        <v>12</v>
      </c>
      <c r="J4" s="17" t="s">
        <v>12</v>
      </c>
      <c r="K4" s="20" t="s">
        <v>12</v>
      </c>
      <c r="N4" s="4"/>
    </row>
    <row r="5" spans="1:14" ht="12.75">
      <c r="A5" s="18">
        <f aca="true" t="shared" si="0" ref="A5:A16">A4+1</f>
        <v>3</v>
      </c>
      <c r="B5" s="19" t="s">
        <v>13</v>
      </c>
      <c r="C5" s="13" t="s">
        <v>10</v>
      </c>
      <c r="D5" s="20" t="s">
        <v>43</v>
      </c>
      <c r="E5" s="18">
        <v>19</v>
      </c>
      <c r="F5" s="24">
        <v>17</v>
      </c>
      <c r="G5" s="13">
        <f aca="true" t="shared" si="1" ref="G5:G20">(E5*6)+F5</f>
        <v>131</v>
      </c>
      <c r="H5" s="25">
        <v>18</v>
      </c>
      <c r="I5" s="24">
        <v>16</v>
      </c>
      <c r="J5" s="17">
        <f aca="true" t="shared" si="2" ref="J5:J20">(H5*6)+I5</f>
        <v>124</v>
      </c>
      <c r="K5" s="20">
        <f>G5-J5</f>
        <v>7</v>
      </c>
      <c r="N5" s="4"/>
    </row>
    <row r="6" spans="1:14" ht="12.75">
      <c r="A6" s="18">
        <f t="shared" si="0"/>
        <v>4</v>
      </c>
      <c r="B6" s="19" t="s">
        <v>14</v>
      </c>
      <c r="C6" s="13" t="s">
        <v>15</v>
      </c>
      <c r="D6" s="20" t="s">
        <v>43</v>
      </c>
      <c r="E6" s="18">
        <v>24</v>
      </c>
      <c r="F6" s="24">
        <v>15</v>
      </c>
      <c r="G6" s="13">
        <f t="shared" si="1"/>
        <v>159</v>
      </c>
      <c r="H6" s="25">
        <v>13</v>
      </c>
      <c r="I6" s="24">
        <v>14</v>
      </c>
      <c r="J6" s="17">
        <f t="shared" si="2"/>
        <v>92</v>
      </c>
      <c r="K6" s="20">
        <f aca="true" t="shared" si="3" ref="K6:K20">G6-J6</f>
        <v>67</v>
      </c>
      <c r="N6" s="4"/>
    </row>
    <row r="7" spans="1:14" ht="12.75">
      <c r="A7" s="18">
        <f t="shared" si="0"/>
        <v>5</v>
      </c>
      <c r="B7" s="19" t="s">
        <v>16</v>
      </c>
      <c r="C7" s="26" t="s">
        <v>10</v>
      </c>
      <c r="D7" s="20" t="s">
        <v>43</v>
      </c>
      <c r="E7" s="18">
        <v>27</v>
      </c>
      <c r="F7" s="24">
        <v>15</v>
      </c>
      <c r="G7" s="13">
        <f t="shared" si="1"/>
        <v>177</v>
      </c>
      <c r="H7" s="25">
        <v>18</v>
      </c>
      <c r="I7" s="24">
        <v>18</v>
      </c>
      <c r="J7" s="17">
        <f t="shared" si="2"/>
        <v>126</v>
      </c>
      <c r="K7" s="20">
        <f t="shared" si="3"/>
        <v>51</v>
      </c>
      <c r="N7" s="4"/>
    </row>
    <row r="8" spans="1:14" ht="12.75">
      <c r="A8" s="18">
        <f t="shared" si="0"/>
        <v>6</v>
      </c>
      <c r="B8" s="19" t="s">
        <v>17</v>
      </c>
      <c r="C8" s="13" t="s">
        <v>15</v>
      </c>
      <c r="D8" s="20" t="s">
        <v>29</v>
      </c>
      <c r="E8" s="18">
        <v>15</v>
      </c>
      <c r="F8" s="24">
        <v>15</v>
      </c>
      <c r="G8" s="13">
        <f t="shared" si="1"/>
        <v>105</v>
      </c>
      <c r="H8" s="25">
        <v>25</v>
      </c>
      <c r="I8" s="24">
        <v>17</v>
      </c>
      <c r="J8" s="17">
        <f t="shared" si="2"/>
        <v>167</v>
      </c>
      <c r="K8" s="20">
        <f t="shared" si="3"/>
        <v>-62</v>
      </c>
      <c r="N8" s="4"/>
    </row>
    <row r="9" spans="1:14" ht="12.75">
      <c r="A9" s="18">
        <f t="shared" si="0"/>
        <v>7</v>
      </c>
      <c r="B9" s="19" t="s">
        <v>44</v>
      </c>
      <c r="C9" s="13" t="s">
        <v>10</v>
      </c>
      <c r="D9" s="20" t="s">
        <v>29</v>
      </c>
      <c r="E9" s="18">
        <v>16</v>
      </c>
      <c r="F9" s="24">
        <v>11</v>
      </c>
      <c r="G9" s="13">
        <f t="shared" si="1"/>
        <v>107</v>
      </c>
      <c r="H9" s="25">
        <v>18</v>
      </c>
      <c r="I9" s="24">
        <v>16</v>
      </c>
      <c r="J9" s="17">
        <f t="shared" si="2"/>
        <v>124</v>
      </c>
      <c r="K9" s="20">
        <f t="shared" si="3"/>
        <v>-17</v>
      </c>
      <c r="N9" s="4"/>
    </row>
    <row r="10" spans="1:14" ht="12.75">
      <c r="A10" s="18">
        <f t="shared" si="0"/>
        <v>8</v>
      </c>
      <c r="B10" s="19" t="s">
        <v>18</v>
      </c>
      <c r="C10" s="13" t="s">
        <v>15</v>
      </c>
      <c r="D10" s="20" t="s">
        <v>29</v>
      </c>
      <c r="E10" s="18">
        <v>9</v>
      </c>
      <c r="F10" s="24">
        <v>9</v>
      </c>
      <c r="G10" s="13">
        <f t="shared" si="1"/>
        <v>63</v>
      </c>
      <c r="H10" s="25">
        <v>27</v>
      </c>
      <c r="I10" s="24">
        <v>15</v>
      </c>
      <c r="J10" s="17">
        <f t="shared" si="2"/>
        <v>177</v>
      </c>
      <c r="K10" s="20">
        <f t="shared" si="3"/>
        <v>-114</v>
      </c>
      <c r="N10" s="4"/>
    </row>
    <row r="11" spans="1:14" ht="12.75">
      <c r="A11" s="18">
        <f t="shared" si="0"/>
        <v>9</v>
      </c>
      <c r="B11" s="19" t="s">
        <v>19</v>
      </c>
      <c r="C11" s="13" t="s">
        <v>10</v>
      </c>
      <c r="D11" s="20" t="s">
        <v>29</v>
      </c>
      <c r="E11" s="18">
        <v>10</v>
      </c>
      <c r="F11" s="24">
        <v>10</v>
      </c>
      <c r="G11" s="13">
        <f t="shared" si="1"/>
        <v>70</v>
      </c>
      <c r="H11" s="25">
        <v>28</v>
      </c>
      <c r="I11" s="24">
        <v>17</v>
      </c>
      <c r="J11" s="17">
        <f t="shared" si="2"/>
        <v>185</v>
      </c>
      <c r="K11" s="20">
        <f t="shared" si="3"/>
        <v>-115</v>
      </c>
      <c r="N11" s="4"/>
    </row>
    <row r="12" spans="1:14" ht="12.75">
      <c r="A12" s="18">
        <f t="shared" si="0"/>
        <v>10</v>
      </c>
      <c r="B12" s="19" t="s">
        <v>9</v>
      </c>
      <c r="C12" s="13" t="s">
        <v>15</v>
      </c>
      <c r="D12" s="20" t="s">
        <v>29</v>
      </c>
      <c r="E12" s="18">
        <v>15</v>
      </c>
      <c r="F12" s="24">
        <v>14</v>
      </c>
      <c r="G12" s="13">
        <f t="shared" si="1"/>
        <v>104</v>
      </c>
      <c r="H12" s="25">
        <v>24</v>
      </c>
      <c r="I12" s="24">
        <v>16</v>
      </c>
      <c r="J12" s="17">
        <f t="shared" si="2"/>
        <v>160</v>
      </c>
      <c r="K12" s="20">
        <f t="shared" si="3"/>
        <v>-56</v>
      </c>
      <c r="N12" s="4"/>
    </row>
    <row r="13" spans="1:14" ht="12.75">
      <c r="A13" s="18">
        <f t="shared" si="0"/>
        <v>11</v>
      </c>
      <c r="B13" s="19" t="s">
        <v>11</v>
      </c>
      <c r="C13" s="13" t="s">
        <v>11</v>
      </c>
      <c r="D13" s="20" t="s">
        <v>11</v>
      </c>
      <c r="E13" s="21" t="s">
        <v>12</v>
      </c>
      <c r="F13" s="22" t="s">
        <v>12</v>
      </c>
      <c r="G13" s="27" t="s">
        <v>12</v>
      </c>
      <c r="H13" s="21" t="s">
        <v>12</v>
      </c>
      <c r="I13" s="22" t="s">
        <v>12</v>
      </c>
      <c r="J13" s="17" t="s">
        <v>12</v>
      </c>
      <c r="K13" s="20" t="s">
        <v>12</v>
      </c>
      <c r="N13" s="4"/>
    </row>
    <row r="14" spans="1:16" ht="12.75">
      <c r="A14" s="18">
        <f t="shared" si="0"/>
        <v>12</v>
      </c>
      <c r="B14" s="19" t="s">
        <v>13</v>
      </c>
      <c r="C14" s="13" t="s">
        <v>15</v>
      </c>
      <c r="D14" s="20" t="s">
        <v>29</v>
      </c>
      <c r="E14" s="28">
        <v>4</v>
      </c>
      <c r="F14" s="29">
        <v>10</v>
      </c>
      <c r="G14" s="30">
        <v>34</v>
      </c>
      <c r="H14" s="31">
        <v>17</v>
      </c>
      <c r="I14" s="29">
        <v>28</v>
      </c>
      <c r="J14" s="32">
        <v>130</v>
      </c>
      <c r="K14" s="20">
        <f t="shared" si="3"/>
        <v>-96</v>
      </c>
      <c r="N14" s="4"/>
      <c r="P14" s="33"/>
    </row>
    <row r="15" spans="1:14" ht="12.75">
      <c r="A15" s="18">
        <f>A14+1</f>
        <v>13</v>
      </c>
      <c r="B15" s="19" t="s">
        <v>14</v>
      </c>
      <c r="C15" s="13" t="s">
        <v>10</v>
      </c>
      <c r="D15" s="20" t="s">
        <v>43</v>
      </c>
      <c r="E15" s="18">
        <v>13</v>
      </c>
      <c r="F15" s="24">
        <v>23</v>
      </c>
      <c r="G15" s="13">
        <f t="shared" si="1"/>
        <v>101</v>
      </c>
      <c r="H15" s="25">
        <v>6</v>
      </c>
      <c r="I15" s="24">
        <v>6</v>
      </c>
      <c r="J15" s="17">
        <f t="shared" si="2"/>
        <v>42</v>
      </c>
      <c r="K15" s="20">
        <f t="shared" si="3"/>
        <v>59</v>
      </c>
      <c r="N15" s="4"/>
    </row>
    <row r="16" spans="1:14" ht="12.75">
      <c r="A16" s="18">
        <f t="shared" si="0"/>
        <v>14</v>
      </c>
      <c r="B16" s="19" t="s">
        <v>16</v>
      </c>
      <c r="C16" s="13" t="s">
        <v>15</v>
      </c>
      <c r="D16" s="20" t="s">
        <v>29</v>
      </c>
      <c r="E16" s="18">
        <v>10</v>
      </c>
      <c r="F16" s="24">
        <v>9</v>
      </c>
      <c r="G16" s="13">
        <f t="shared" si="1"/>
        <v>69</v>
      </c>
      <c r="H16" s="25">
        <v>35</v>
      </c>
      <c r="I16" s="24">
        <v>16</v>
      </c>
      <c r="J16" s="17">
        <f t="shared" si="2"/>
        <v>226</v>
      </c>
      <c r="K16" s="20">
        <f t="shared" si="3"/>
        <v>-157</v>
      </c>
      <c r="N16" s="4"/>
    </row>
    <row r="17" spans="1:14" ht="12.75">
      <c r="A17" s="18">
        <f>A16+1</f>
        <v>15</v>
      </c>
      <c r="B17" s="19" t="s">
        <v>17</v>
      </c>
      <c r="C17" s="13" t="s">
        <v>10</v>
      </c>
      <c r="D17" s="20" t="s">
        <v>29</v>
      </c>
      <c r="E17" s="18">
        <v>6</v>
      </c>
      <c r="F17" s="24">
        <v>11</v>
      </c>
      <c r="G17" s="13">
        <f t="shared" si="1"/>
        <v>47</v>
      </c>
      <c r="H17" s="25">
        <v>21</v>
      </c>
      <c r="I17" s="24">
        <v>6</v>
      </c>
      <c r="J17" s="17">
        <f t="shared" si="2"/>
        <v>132</v>
      </c>
      <c r="K17" s="20">
        <f t="shared" si="3"/>
        <v>-85</v>
      </c>
      <c r="N17" s="4"/>
    </row>
    <row r="18" spans="1:14" ht="12.75">
      <c r="A18" s="18">
        <f>A17+1</f>
        <v>16</v>
      </c>
      <c r="B18" s="19" t="s">
        <v>44</v>
      </c>
      <c r="C18" s="13" t="s">
        <v>15</v>
      </c>
      <c r="D18" s="20" t="s">
        <v>43</v>
      </c>
      <c r="E18" s="18">
        <v>17</v>
      </c>
      <c r="F18" s="24">
        <v>8</v>
      </c>
      <c r="G18" s="13">
        <f t="shared" si="1"/>
        <v>110</v>
      </c>
      <c r="H18" s="25">
        <v>16</v>
      </c>
      <c r="I18" s="24">
        <v>11</v>
      </c>
      <c r="J18" s="17">
        <f t="shared" si="2"/>
        <v>107</v>
      </c>
      <c r="K18" s="20">
        <f t="shared" si="3"/>
        <v>3</v>
      </c>
      <c r="N18" s="4"/>
    </row>
    <row r="19" spans="1:14" ht="12.75">
      <c r="A19" s="18">
        <f>A18+1</f>
        <v>17</v>
      </c>
      <c r="B19" s="19" t="s">
        <v>18</v>
      </c>
      <c r="C19" s="13" t="s">
        <v>10</v>
      </c>
      <c r="D19" s="20" t="s">
        <v>29</v>
      </c>
      <c r="E19" s="18">
        <v>11</v>
      </c>
      <c r="F19" s="24">
        <v>4</v>
      </c>
      <c r="G19" s="13">
        <f t="shared" si="1"/>
        <v>70</v>
      </c>
      <c r="H19" s="25">
        <v>23</v>
      </c>
      <c r="I19" s="24">
        <v>34</v>
      </c>
      <c r="J19" s="17">
        <f t="shared" si="2"/>
        <v>172</v>
      </c>
      <c r="K19" s="20">
        <f t="shared" si="3"/>
        <v>-102</v>
      </c>
      <c r="N19" s="4"/>
    </row>
    <row r="20" spans="1:14" ht="13.5" thickBot="1">
      <c r="A20" s="34">
        <v>18</v>
      </c>
      <c r="B20" s="35" t="s">
        <v>19</v>
      </c>
      <c r="C20" s="36" t="s">
        <v>15</v>
      </c>
      <c r="D20" s="37" t="s">
        <v>29</v>
      </c>
      <c r="E20" s="38">
        <v>10</v>
      </c>
      <c r="F20" s="39">
        <v>7</v>
      </c>
      <c r="G20" s="40">
        <f t="shared" si="1"/>
        <v>67</v>
      </c>
      <c r="H20" s="41">
        <v>11</v>
      </c>
      <c r="I20" s="39">
        <v>10</v>
      </c>
      <c r="J20" s="42">
        <f t="shared" si="2"/>
        <v>76</v>
      </c>
      <c r="K20" s="79">
        <f t="shared" si="3"/>
        <v>-9</v>
      </c>
      <c r="N20" s="4"/>
    </row>
    <row r="21" spans="5:11" ht="12.75">
      <c r="E21" s="43" t="s">
        <v>20</v>
      </c>
      <c r="F21" s="44" t="s">
        <v>21</v>
      </c>
      <c r="G21" s="45" t="s">
        <v>22</v>
      </c>
      <c r="H21" s="43" t="s">
        <v>20</v>
      </c>
      <c r="I21" s="44" t="s">
        <v>21</v>
      </c>
      <c r="J21" s="45" t="s">
        <v>22</v>
      </c>
      <c r="K21" s="80" t="s">
        <v>45</v>
      </c>
    </row>
    <row r="22" spans="5:11" ht="12.75">
      <c r="E22" s="81">
        <f aca="true" t="shared" si="4" ref="E22:J22">SUM(E3)+SUM(E5:E12)+SUM(E14:E20)</f>
        <v>220</v>
      </c>
      <c r="F22" s="29">
        <f t="shared" si="4"/>
        <v>193</v>
      </c>
      <c r="G22" s="31">
        <f t="shared" si="4"/>
        <v>1513</v>
      </c>
      <c r="H22" s="81">
        <f t="shared" si="4"/>
        <v>317</v>
      </c>
      <c r="I22" s="29">
        <f t="shared" si="4"/>
        <v>256</v>
      </c>
      <c r="J22" s="31">
        <f t="shared" si="4"/>
        <v>2158</v>
      </c>
      <c r="K22" s="82">
        <f>SUM(K3:K20)/16</f>
        <v>-40.3125</v>
      </c>
    </row>
    <row r="23" spans="5:11" ht="13.5" thickBot="1">
      <c r="E23" s="46" t="s">
        <v>23</v>
      </c>
      <c r="F23" s="47">
        <f>E22/(E22+F22)</f>
        <v>0.5326876513317191</v>
      </c>
      <c r="G23" s="48"/>
      <c r="H23" s="46" t="s">
        <v>23</v>
      </c>
      <c r="I23" s="47">
        <f>H22/(H22+I22)</f>
        <v>0.5532286212914486</v>
      </c>
      <c r="J23" s="48"/>
      <c r="K23" s="83"/>
    </row>
    <row r="24" ht="13.5" thickBot="1"/>
    <row r="25" ht="13.5" thickBot="1">
      <c r="B25" s="49" t="s">
        <v>24</v>
      </c>
    </row>
    <row r="26" spans="2:10" ht="13.5" thickBot="1">
      <c r="B26" s="50" t="s">
        <v>25</v>
      </c>
      <c r="C26" s="51" t="s">
        <v>26</v>
      </c>
      <c r="D26" s="52" t="s">
        <v>27</v>
      </c>
      <c r="E26" s="8" t="s">
        <v>28</v>
      </c>
      <c r="F26" s="52" t="s">
        <v>29</v>
      </c>
      <c r="G26" s="8" t="s">
        <v>30</v>
      </c>
      <c r="H26" s="52" t="s">
        <v>31</v>
      </c>
      <c r="I26" s="8" t="s">
        <v>32</v>
      </c>
      <c r="J26" s="53" t="s">
        <v>33</v>
      </c>
    </row>
    <row r="27" spans="2:10" ht="12.75">
      <c r="B27" s="74">
        <v>1</v>
      </c>
      <c r="C27" s="54" t="s">
        <v>34</v>
      </c>
      <c r="D27" s="55">
        <v>18</v>
      </c>
      <c r="E27" s="14">
        <v>16</v>
      </c>
      <c r="F27" s="55">
        <v>2</v>
      </c>
      <c r="G27" s="14">
        <v>2524</v>
      </c>
      <c r="H27" s="55">
        <v>1159</v>
      </c>
      <c r="I27" s="56">
        <f>G27/H27</f>
        <v>2.177739430543572</v>
      </c>
      <c r="J27" s="57">
        <v>64</v>
      </c>
    </row>
    <row r="28" spans="2:10" ht="12.75">
      <c r="B28" s="67">
        <v>2</v>
      </c>
      <c r="C28" s="58" t="s">
        <v>35</v>
      </c>
      <c r="D28" s="59">
        <v>18</v>
      </c>
      <c r="E28" s="20">
        <v>13</v>
      </c>
      <c r="F28" s="59">
        <v>5</v>
      </c>
      <c r="G28" s="20">
        <v>2390</v>
      </c>
      <c r="H28" s="59">
        <v>1513</v>
      </c>
      <c r="I28" s="60">
        <f>G28/H28</f>
        <v>1.579643093192333</v>
      </c>
      <c r="J28" s="61">
        <v>52</v>
      </c>
    </row>
    <row r="29" spans="2:10" ht="12.75">
      <c r="B29" s="67">
        <v>3</v>
      </c>
      <c r="C29" s="58" t="s">
        <v>36</v>
      </c>
      <c r="D29" s="59">
        <v>18</v>
      </c>
      <c r="E29" s="20">
        <v>13</v>
      </c>
      <c r="F29" s="59">
        <v>5</v>
      </c>
      <c r="G29" s="20">
        <v>2222</v>
      </c>
      <c r="H29" s="59">
        <v>1454</v>
      </c>
      <c r="I29" s="60">
        <f aca="true" t="shared" si="5" ref="I29:I35">G29/H29</f>
        <v>1.5281980742778543</v>
      </c>
      <c r="J29" s="61">
        <v>52</v>
      </c>
    </row>
    <row r="30" spans="2:10" ht="12.75">
      <c r="B30" s="67">
        <v>4</v>
      </c>
      <c r="C30" s="58" t="s">
        <v>37</v>
      </c>
      <c r="D30" s="59">
        <v>18</v>
      </c>
      <c r="E30" s="20">
        <v>13</v>
      </c>
      <c r="F30" s="59">
        <v>5</v>
      </c>
      <c r="G30" s="20">
        <v>2129</v>
      </c>
      <c r="H30" s="59">
        <v>1503</v>
      </c>
      <c r="I30" s="60">
        <f t="shared" si="5"/>
        <v>1.4165003326679972</v>
      </c>
      <c r="J30" s="61">
        <v>52</v>
      </c>
    </row>
    <row r="31" spans="2:10" ht="12.75">
      <c r="B31" s="67">
        <v>5</v>
      </c>
      <c r="C31" s="58" t="s">
        <v>38</v>
      </c>
      <c r="D31" s="59">
        <v>18</v>
      </c>
      <c r="E31" s="20">
        <v>11</v>
      </c>
      <c r="F31" s="59">
        <v>7</v>
      </c>
      <c r="G31" s="20">
        <v>1753</v>
      </c>
      <c r="H31" s="59">
        <v>1311</v>
      </c>
      <c r="I31" s="60">
        <f t="shared" si="5"/>
        <v>1.3371472158657514</v>
      </c>
      <c r="J31" s="61">
        <v>44</v>
      </c>
    </row>
    <row r="32" spans="2:10" ht="12.75">
      <c r="B32" s="68">
        <v>6</v>
      </c>
      <c r="C32" s="69" t="s">
        <v>39</v>
      </c>
      <c r="D32" s="70">
        <v>18</v>
      </c>
      <c r="E32" s="71">
        <v>7</v>
      </c>
      <c r="F32" s="70">
        <v>11</v>
      </c>
      <c r="G32" s="71">
        <v>1513</v>
      </c>
      <c r="H32" s="70">
        <v>2158</v>
      </c>
      <c r="I32" s="72">
        <f t="shared" si="5"/>
        <v>0.701112140871177</v>
      </c>
      <c r="J32" s="73">
        <v>28</v>
      </c>
    </row>
    <row r="33" spans="2:10" ht="12.75">
      <c r="B33" s="67">
        <v>7</v>
      </c>
      <c r="C33" s="58" t="s">
        <v>40</v>
      </c>
      <c r="D33" s="59">
        <v>18</v>
      </c>
      <c r="E33" s="20">
        <v>7</v>
      </c>
      <c r="F33" s="59">
        <v>11</v>
      </c>
      <c r="G33" s="20">
        <v>1374</v>
      </c>
      <c r="H33" s="59">
        <v>2061</v>
      </c>
      <c r="I33" s="60">
        <f t="shared" si="5"/>
        <v>0.6666666666666666</v>
      </c>
      <c r="J33" s="61">
        <v>28</v>
      </c>
    </row>
    <row r="34" spans="2:10" ht="12.75">
      <c r="B34" s="67">
        <v>8</v>
      </c>
      <c r="C34" s="58" t="s">
        <v>41</v>
      </c>
      <c r="D34" s="59">
        <v>18</v>
      </c>
      <c r="E34" s="20">
        <v>7</v>
      </c>
      <c r="F34" s="59">
        <v>11</v>
      </c>
      <c r="G34" s="20">
        <v>1397</v>
      </c>
      <c r="H34" s="59">
        <v>2146</v>
      </c>
      <c r="I34" s="60">
        <f t="shared" si="5"/>
        <v>0.6509785647716683</v>
      </c>
      <c r="J34" s="61">
        <v>28</v>
      </c>
    </row>
    <row r="35" spans="2:10" ht="13.5" thickBot="1">
      <c r="B35" s="75">
        <v>9</v>
      </c>
      <c r="C35" s="62" t="s">
        <v>42</v>
      </c>
      <c r="D35" s="63">
        <v>18</v>
      </c>
      <c r="E35" s="37">
        <v>3</v>
      </c>
      <c r="F35" s="63">
        <v>15</v>
      </c>
      <c r="G35" s="37">
        <v>979</v>
      </c>
      <c r="H35" s="63">
        <v>2976</v>
      </c>
      <c r="I35" s="64">
        <f t="shared" si="5"/>
        <v>0.3289650537634409</v>
      </c>
      <c r="J35" s="65">
        <v>12</v>
      </c>
    </row>
    <row r="38" spans="3:9" ht="12.75">
      <c r="C38" s="4"/>
      <c r="D38" s="4"/>
      <c r="E38" s="4"/>
      <c r="F38" s="4"/>
      <c r="G38" s="4"/>
      <c r="H38" s="66"/>
      <c r="I38" s="4"/>
    </row>
  </sheetData>
  <mergeCells count="2">
    <mergeCell ref="H1:J1"/>
    <mergeCell ref="E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2009-09-08T01:15:03Z</dcterms:modified>
  <cp:category/>
  <cp:version/>
  <cp:contentType/>
  <cp:contentStatus/>
</cp:coreProperties>
</file>